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9032" windowHeight="11028" activeTab="0"/>
  </bookViews>
  <sheets>
    <sheet name="Доходи ЗФ" sheetId="1" r:id="rId1"/>
    <sheet name="Видатки ЗФ" sheetId="2" r:id="rId2"/>
  </sheets>
  <definedNames/>
  <calcPr fullCalcOnLoad="1"/>
</workbook>
</file>

<file path=xl/sharedStrings.xml><?xml version="1.0" encoding="utf-8"?>
<sst xmlns="http://schemas.openxmlformats.org/spreadsheetml/2006/main" count="117" uniqueCount="109">
  <si>
    <t>Загальний фонд</t>
  </si>
  <si>
    <t>Код</t>
  </si>
  <si>
    <t>Показник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</si>
  <si>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</si>
  <si>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</si>
  <si>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</si>
  <si>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</si>
  <si>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</si>
  <si>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</si>
  <si>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1000</t>
  </si>
  <si>
    <t>Освіта</t>
  </si>
  <si>
    <t>1100</t>
  </si>
  <si>
    <t>Надання спеціальної освіти мистецькими школами</t>
  </si>
  <si>
    <t>Методичне забезпечення діяльності закладів освіти</t>
  </si>
  <si>
    <t>Забезпечення діяльності інших закладів у сфері освіти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</si>
  <si>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</si>
  <si>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</si>
  <si>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</si>
  <si>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</si>
  <si>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</si>
  <si>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</si>
  <si>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</si>
  <si>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</si>
  <si>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</si>
  <si>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</si>
  <si>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</si>
  <si>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</si>
  <si>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</si>
  <si>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</si>
  <si>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</si>
  <si>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</si>
  <si>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</si>
  <si>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5000</t>
  </si>
  <si>
    <t>Фiзична культура i спорт</t>
  </si>
  <si>
    <t>5032</t>
  </si>
  <si>
    <t>Фінансова підтримка дитячо-юнацьких спортивних шкіл фізкультурно-спортивних товариств</t>
  </si>
  <si>
    <t>5053</t>
  </si>
  <si>
    <t>7110</t>
  </si>
  <si>
    <t>Реалізація програм в галузі сільського господарства</t>
  </si>
  <si>
    <t>8320</t>
  </si>
  <si>
    <t>Збереження природно-заповідного фонду</t>
  </si>
  <si>
    <t>9000</t>
  </si>
  <si>
    <t>Міжбюджетні трансферти</t>
  </si>
  <si>
    <t>9770</t>
  </si>
  <si>
    <t>Інші субвенції з місцевого бюджету</t>
  </si>
  <si>
    <t>Всього видатків загального фонду</t>
  </si>
  <si>
    <t>Податок на прибуток підприємств та фінансових установ комунальної власності </t>
  </si>
  <si>
    <t>Інші надходження  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</si>
  <si>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</si>
  <si>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</si>
  <si>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3200</t>
  </si>
  <si>
    <t>Забезпечення обробки інформації з нарахування та виплати допомог і компенсацій</t>
  </si>
  <si>
    <t>7100</t>
  </si>
  <si>
    <t>Сільське, лісове, рибне господарство та мисливство</t>
  </si>
  <si>
    <t>8300</t>
  </si>
  <si>
    <t>Охорона навколишнього природного середовища</t>
  </si>
  <si>
    <t>Уточнений  план на 2021  рік (тис.грн.)</t>
  </si>
  <si>
    <t>1080</t>
  </si>
  <si>
    <t>Підготовка кадрів закладами фахової передвищої освіти</t>
  </si>
  <si>
    <t>1130</t>
  </si>
  <si>
    <t>1141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</si>
  <si>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</si>
  <si>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</si>
  <si>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Податок на прибуток підприємств  </t>
  </si>
  <si>
    <t>ККД</t>
  </si>
  <si>
    <t>Доходи</t>
  </si>
  <si>
    <t>11000000</t>
  </si>
  <si>
    <t>Податки на доходи, податки на прибуток, податки на збільшення ринкової вартості  </t>
  </si>
  <si>
    <t>11020000</t>
  </si>
  <si>
    <t>11020200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</si>
  <si>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</si>
  <si>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</si>
  <si>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</si>
  <si>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</si>
  <si>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</si>
  <si>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</si>
  <si>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</si>
  <si>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</si>
  <si>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</si>
  <si>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</si>
  <si>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</si>
  <si>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</si>
  <si>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</si>
  <si>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</si>
  <si>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</si>
  <si>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</si>
  <si>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24060000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</si>
  <si>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</si>
  <si>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</si>
  <si>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</si>
  <si>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41000000</t>
  </si>
  <si>
    <t>Від органів державного управління  </t>
  </si>
  <si>
    <t>41050000</t>
  </si>
  <si>
    <t>Субвенції з місцевих бюджетів іншим місцевим бюджетам</t>
  </si>
  <si>
    <t>41053900</t>
  </si>
  <si>
    <t xml:space="preserve"> </t>
  </si>
  <si>
    <t xml:space="preserve">Усього ( без урахування трансфертів) </t>
  </si>
  <si>
    <t xml:space="preserve">Усього </t>
  </si>
  <si>
    <t xml:space="preserve"> Загальний фонд </t>
  </si>
  <si>
    <t>Уточнений план на 2021  рік (тис.грн.)</t>
  </si>
  <si>
    <t>8200</t>
  </si>
  <si>
    <t>Громадський порядок та безпека</t>
  </si>
  <si>
    <t>8240</t>
  </si>
  <si>
    <t>Заходи та роботи з територіальної оборони</t>
  </si>
  <si>
    <t>Виконання  Ніжинського районного бюджету за 9 місяців 2021 рік</t>
  </si>
  <si>
    <t>Виконання Ніжинського районного бюджету за 9 місяців 2021 року</t>
  </si>
  <si>
    <t>Уточнений  план за 9 місяців 2021 року (тис.грн.)</t>
  </si>
  <si>
    <t>Виконано за 9 місяців 2021 року (тис.грн.)</t>
  </si>
  <si>
    <t>Виконання до уточненого  плану за 9 місяців 2021 року (%)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</si>
</sst>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0"/>
    <numFmt numFmtId="181" formatCode="0.0"/>
    <numFmt numFmtId="182" formatCode="0.000"/>
    <numFmt numFmtId="183" formatCode="#0.0"/>
    <numFmt numFmtId="184" formatCode="#,##0.0"/>
    <numFmt numFmtId="185" formatCode="#0.0000"/>
    <numFmt numFmtId="186" formatCode="#0.00"/>
    <numFmt numFmtId="187" formatCode="#,##0.000"/>
    <numFmt numFmtId="188" formatCode="#,##0.0000"/>
    <numFmt numFmtId="189" formatCode="#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4"/>
      <name val="Times New Roman Cyr"/>
      <family val="1"/>
    </font>
    <font>
      <sz val="14"/>
      <color indexed="20"/>
      <name val="Times New Roman Cyr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0"/>
    </font>
    <font>
      <sz val="10"/>
      <name val="Helv"/>
      <family val="0"/>
    </font>
    <font>
      <b/>
      <sz val="14"/>
      <color indexed="10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33" fillId="0" borderId="0">
      <alignment/>
      <protection/>
    </xf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5" fillId="12" borderId="1" applyNumberFormat="0" applyAlignment="0" applyProtection="0"/>
    <xf numFmtId="0" fontId="6" fillId="23" borderId="2" applyNumberFormat="0" applyAlignment="0" applyProtection="0"/>
    <xf numFmtId="0" fontId="7" fillId="23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>
      <alignment/>
      <protection/>
    </xf>
    <xf numFmtId="0" fontId="12" fillId="0" borderId="6" applyNumberFormat="0" applyFill="0" applyAlignment="0" applyProtection="0"/>
    <xf numFmtId="0" fontId="13" fillId="24" borderId="7" applyNumberFormat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37" fillId="0" borderId="0">
      <alignment/>
      <protection/>
    </xf>
    <xf numFmtId="0" fontId="33" fillId="0" borderId="0">
      <alignment/>
      <protection/>
    </xf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6" borderId="8" applyNumberFormat="0" applyFont="0" applyAlignment="0" applyProtection="0"/>
    <xf numFmtId="0" fontId="3" fillId="6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4" fillId="0" borderId="0">
      <alignment/>
      <protection/>
    </xf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5" fillId="25" borderId="0" xfId="0" applyFont="1" applyFill="1" applyAlignment="1">
      <alignment vertical="center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 vertical="top" wrapText="1"/>
    </xf>
    <xf numFmtId="181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32" fillId="0" borderId="10" xfId="73" applyFont="1" applyBorder="1" applyAlignment="1" quotePrefix="1">
      <alignment vertical="center" wrapText="1"/>
      <protection/>
    </xf>
    <xf numFmtId="0" fontId="32" fillId="0" borderId="10" xfId="73" applyFont="1" applyBorder="1" applyAlignment="1">
      <alignment vertical="center" wrapText="1"/>
      <protection/>
    </xf>
    <xf numFmtId="0" fontId="25" fillId="0" borderId="10" xfId="0" applyFont="1" applyBorder="1" applyAlignment="1">
      <alignment horizontal="center" vertical="center"/>
    </xf>
    <xf numFmtId="187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187" fontId="26" fillId="0" borderId="10" xfId="0" applyNumberFormat="1" applyFont="1" applyBorder="1" applyAlignment="1">
      <alignment vertical="center" wrapText="1"/>
    </xf>
    <xf numFmtId="0" fontId="26" fillId="25" borderId="10" xfId="0" applyFont="1" applyFill="1" applyBorder="1" applyAlignment="1">
      <alignment vertical="center"/>
    </xf>
    <xf numFmtId="187" fontId="26" fillId="25" borderId="10" xfId="0" applyNumberFormat="1" applyFont="1" applyFill="1" applyBorder="1" applyAlignment="1">
      <alignment vertical="center" wrapText="1"/>
    </xf>
    <xf numFmtId="183" fontId="23" fillId="0" borderId="10" xfId="0" applyNumberFormat="1" applyFont="1" applyFill="1" applyBorder="1" applyAlignment="1">
      <alignment horizontal="center" vertical="center"/>
    </xf>
    <xf numFmtId="183" fontId="23" fillId="23" borderId="10" xfId="0" applyNumberFormat="1" applyFont="1" applyFill="1" applyBorder="1" applyAlignment="1">
      <alignment horizontal="center" vertical="center"/>
    </xf>
    <xf numFmtId="181" fontId="23" fillId="0" borderId="10" xfId="0" applyNumberFormat="1" applyFont="1" applyFill="1" applyBorder="1" applyAlignment="1">
      <alignment horizontal="center" vertical="center"/>
    </xf>
    <xf numFmtId="184" fontId="25" fillId="25" borderId="10" xfId="0" applyNumberFormat="1" applyFont="1" applyFill="1" applyBorder="1" applyAlignment="1">
      <alignment vertical="center"/>
    </xf>
    <xf numFmtId="0" fontId="25" fillId="23" borderId="0" xfId="0" applyFont="1" applyFill="1" applyAlignment="1">
      <alignment vertical="center"/>
    </xf>
    <xf numFmtId="4" fontId="26" fillId="25" borderId="10" xfId="0" applyNumberFormat="1" applyFont="1" applyFill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32" fillId="0" borderId="10" xfId="73" applyFont="1" applyBorder="1" applyAlignment="1" quotePrefix="1">
      <alignment vertical="center" wrapText="1"/>
      <protection/>
    </xf>
    <xf numFmtId="0" fontId="32" fillId="0" borderId="10" xfId="73" applyFont="1" applyBorder="1" applyAlignment="1">
      <alignment vertical="center" wrapText="1"/>
      <protection/>
    </xf>
    <xf numFmtId="0" fontId="31" fillId="9" borderId="10" xfId="73" applyFont="1" applyFill="1" applyBorder="1" applyAlignment="1" quotePrefix="1">
      <alignment vertical="center" wrapText="1"/>
      <protection/>
    </xf>
    <xf numFmtId="0" fontId="31" fillId="9" borderId="10" xfId="73" applyFont="1" applyFill="1" applyBorder="1" applyAlignment="1" quotePrefix="1">
      <alignment vertical="center" wrapText="1"/>
      <protection/>
    </xf>
    <xf numFmtId="0" fontId="31" fillId="9" borderId="10" xfId="73" applyFont="1" applyFill="1" applyBorder="1" applyAlignment="1">
      <alignment vertical="center" wrapText="1"/>
      <protection/>
    </xf>
    <xf numFmtId="183" fontId="22" fillId="9" borderId="10" xfId="0" applyNumberFormat="1" applyFont="1" applyFill="1" applyBorder="1" applyAlignment="1">
      <alignment horizontal="center" vertical="center"/>
    </xf>
    <xf numFmtId="0" fontId="31" fillId="9" borderId="10" xfId="73" applyFont="1" applyFill="1" applyBorder="1" applyAlignment="1" quotePrefix="1">
      <alignment vertical="center" wrapText="1"/>
      <protection/>
    </xf>
    <xf numFmtId="0" fontId="31" fillId="9" borderId="10" xfId="73" applyFont="1" applyFill="1" applyBorder="1" applyAlignment="1">
      <alignment vertical="center" wrapText="1"/>
      <protection/>
    </xf>
    <xf numFmtId="183" fontId="35" fillId="9" borderId="10" xfId="0" applyNumberFormat="1" applyFont="1" applyFill="1" applyBorder="1" applyAlignment="1">
      <alignment horizontal="center" vertical="center"/>
    </xf>
    <xf numFmtId="0" fontId="22" fillId="9" borderId="10" xfId="0" applyFont="1" applyFill="1" applyBorder="1" applyAlignment="1" quotePrefix="1">
      <alignment vertical="center" wrapText="1"/>
    </xf>
    <xf numFmtId="0" fontId="22" fillId="9" borderId="10" xfId="0" applyFont="1" applyFill="1" applyBorder="1" applyAlignment="1">
      <alignment vertical="center" wrapText="1"/>
    </xf>
    <xf numFmtId="181" fontId="22" fillId="9" borderId="10" xfId="0" applyNumberFormat="1" applyFont="1" applyFill="1" applyBorder="1" applyAlignment="1">
      <alignment horizontal="center" vertical="center"/>
    </xf>
    <xf numFmtId="0" fontId="22" fillId="9" borderId="10" xfId="0" applyFont="1" applyFill="1" applyBorder="1" applyAlignment="1">
      <alignment horizontal="right" vertical="center" wrapText="1"/>
    </xf>
    <xf numFmtId="0" fontId="22" fillId="9" borderId="10" xfId="0" applyFont="1" applyFill="1" applyBorder="1" applyAlignment="1">
      <alignment horizontal="center" vertical="center" wrapText="1"/>
    </xf>
    <xf numFmtId="183" fontId="32" fillId="0" borderId="10" xfId="73" applyNumberFormat="1" applyFont="1" applyBorder="1" applyAlignment="1">
      <alignment horizontal="center" vertical="center" wrapText="1"/>
      <protection/>
    </xf>
    <xf numFmtId="183" fontId="31" fillId="9" borderId="10" xfId="73" applyNumberFormat="1" applyFont="1" applyFill="1" applyBorder="1" applyAlignment="1">
      <alignment horizontal="center" vertical="center" wrapText="1"/>
      <protection/>
    </xf>
    <xf numFmtId="183" fontId="23" fillId="0" borderId="10" xfId="74" applyNumberFormat="1" applyFont="1" applyBorder="1" applyAlignment="1">
      <alignment horizontal="center" vertical="center"/>
      <protection/>
    </xf>
    <xf numFmtId="183" fontId="22" fillId="9" borderId="10" xfId="74" applyNumberFormat="1" applyFont="1" applyFill="1" applyBorder="1" applyAlignment="1">
      <alignment horizontal="center" vertical="center"/>
      <protection/>
    </xf>
    <xf numFmtId="0" fontId="27" fillId="0" borderId="0" xfId="0" applyFont="1" applyFill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вичайний 2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Followed Hyperlink" xfId="75"/>
    <cellStyle name="Плохой" xfId="76"/>
    <cellStyle name="Пояснение" xfId="77"/>
    <cellStyle name="Примечание" xfId="78"/>
    <cellStyle name="Примечание 2" xfId="79"/>
    <cellStyle name="Percent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Хороший" xfId="86"/>
  </cellStyles>
  <dxfs count="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D21" sqref="D21"/>
    </sheetView>
  </sheetViews>
  <sheetFormatPr defaultColWidth="9.125" defaultRowHeight="12.75"/>
  <cols>
    <col min="1" max="1" width="15.875" style="10" customWidth="1"/>
    <col min="2" max="2" width="65.50390625" style="8" customWidth="1"/>
    <col min="3" max="3" width="16.875" style="8" customWidth="1"/>
    <col min="4" max="4" width="18.875" style="9" customWidth="1"/>
    <col min="5" max="5" width="15.375" style="8" customWidth="1"/>
    <col min="6" max="6" width="13.00390625" style="4" bestFit="1" customWidth="1"/>
    <col min="7" max="16384" width="9.125" style="4" customWidth="1"/>
  </cols>
  <sheetData>
    <row r="1" spans="1:6" s="7" customFormat="1" ht="30" customHeight="1">
      <c r="A1" s="46" t="s">
        <v>104</v>
      </c>
      <c r="B1" s="46"/>
      <c r="C1" s="46"/>
      <c r="D1" s="46"/>
      <c r="E1" s="46"/>
      <c r="F1" s="46"/>
    </row>
    <row r="2" spans="1:6" s="7" customFormat="1" ht="30" customHeight="1">
      <c r="A2" s="47" t="s">
        <v>98</v>
      </c>
      <c r="B2" s="47"/>
      <c r="C2" s="47"/>
      <c r="D2" s="47"/>
      <c r="E2" s="47"/>
      <c r="F2" s="47"/>
    </row>
    <row r="3" spans="1:6" ht="108.75">
      <c r="A3" s="15" t="s">
        <v>64</v>
      </c>
      <c r="B3" s="16" t="s">
        <v>65</v>
      </c>
      <c r="C3" s="2" t="s">
        <v>99</v>
      </c>
      <c r="D3" s="2" t="s">
        <v>106</v>
      </c>
      <c r="E3" s="2" t="s">
        <v>107</v>
      </c>
      <c r="F3" s="2" t="s">
        <v>108</v>
      </c>
    </row>
    <row r="4" spans="1:6" ht="34.5">
      <c r="A4" s="19" t="s">
        <v>66</v>
      </c>
      <c r="B4" s="20" t="s">
        <v>67</v>
      </c>
      <c r="C4" s="26">
        <v>0</v>
      </c>
      <c r="D4" s="26">
        <v>0</v>
      </c>
      <c r="E4" s="26">
        <v>32.53</v>
      </c>
      <c r="F4" s="24">
        <v>0</v>
      </c>
    </row>
    <row r="5" spans="1:6" ht="17.25">
      <c r="A5" s="17" t="s">
        <v>68</v>
      </c>
      <c r="B5" s="18" t="s">
        <v>63</v>
      </c>
      <c r="C5" s="27">
        <v>0</v>
      </c>
      <c r="D5" s="27">
        <v>0</v>
      </c>
      <c r="E5" s="27">
        <v>32.53</v>
      </c>
      <c r="F5" s="24">
        <v>0</v>
      </c>
    </row>
    <row r="6" spans="1:6" ht="34.5">
      <c r="A6" s="17" t="s">
        <v>69</v>
      </c>
      <c r="B6" s="18" t="s">
        <v>46</v>
      </c>
      <c r="C6" s="27">
        <v>0</v>
      </c>
      <c r="D6" s="27">
        <v>0</v>
      </c>
      <c r="E6" s="27">
        <v>32.53</v>
      </c>
      <c r="F6" s="24">
        <v>0</v>
      </c>
    </row>
    <row r="7" spans="1:6" ht="34.5">
      <c r="A7" s="19" t="s">
        <v>70</v>
      </c>
      <c r="B7" s="20" t="s">
        <v>71</v>
      </c>
      <c r="C7" s="26">
        <v>867.8</v>
      </c>
      <c r="D7" s="26">
        <v>544.5</v>
      </c>
      <c r="E7" s="26">
        <v>648.8</v>
      </c>
      <c r="F7" s="24">
        <f aca="true" t="shared" si="0" ref="F7:F12">E7/D7*100</f>
        <v>119.15518824609732</v>
      </c>
    </row>
    <row r="8" spans="1:6" ht="17.25">
      <c r="A8" s="19" t="s">
        <v>72</v>
      </c>
      <c r="B8" s="20" t="s">
        <v>73</v>
      </c>
      <c r="C8" s="26">
        <v>660.2</v>
      </c>
      <c r="D8" s="26">
        <v>404.5</v>
      </c>
      <c r="E8" s="26">
        <v>462.08</v>
      </c>
      <c r="F8" s="24">
        <f t="shared" si="0"/>
        <v>114.23485784919653</v>
      </c>
    </row>
    <row r="9" spans="1:6" ht="51.75">
      <c r="A9" s="17" t="s">
        <v>74</v>
      </c>
      <c r="B9" s="18" t="s">
        <v>75</v>
      </c>
      <c r="C9" s="27">
        <v>35</v>
      </c>
      <c r="D9" s="27">
        <v>24.5</v>
      </c>
      <c r="E9" s="27">
        <v>10.88</v>
      </c>
      <c r="F9" s="24">
        <f t="shared" si="0"/>
        <v>44.40816326530613</v>
      </c>
    </row>
    <row r="10" spans="1:6" ht="34.5">
      <c r="A10" s="17" t="s">
        <v>76</v>
      </c>
      <c r="B10" s="18" t="s">
        <v>77</v>
      </c>
      <c r="C10" s="27">
        <v>625.2</v>
      </c>
      <c r="D10" s="27">
        <v>380</v>
      </c>
      <c r="E10" s="27">
        <v>451.204</v>
      </c>
      <c r="F10" s="24">
        <f t="shared" si="0"/>
        <v>118.73789473684211</v>
      </c>
    </row>
    <row r="11" spans="1:6" ht="51.75">
      <c r="A11" s="19" t="s">
        <v>78</v>
      </c>
      <c r="B11" s="20" t="s">
        <v>79</v>
      </c>
      <c r="C11" s="26">
        <v>207.6</v>
      </c>
      <c r="D11" s="26">
        <v>140</v>
      </c>
      <c r="E11" s="26">
        <v>185.151</v>
      </c>
      <c r="F11" s="24">
        <f t="shared" si="0"/>
        <v>132.25071428571428</v>
      </c>
    </row>
    <row r="12" spans="1:6" ht="51.75">
      <c r="A12" s="17" t="s">
        <v>80</v>
      </c>
      <c r="B12" s="18" t="s">
        <v>81</v>
      </c>
      <c r="C12" s="27">
        <v>207.6</v>
      </c>
      <c r="D12" s="27">
        <v>140</v>
      </c>
      <c r="E12" s="27">
        <v>185.15</v>
      </c>
      <c r="F12" s="24">
        <f t="shared" si="0"/>
        <v>132.25</v>
      </c>
    </row>
    <row r="13" spans="1:6" ht="104.25">
      <c r="A13" s="19" t="s">
        <v>82</v>
      </c>
      <c r="B13" s="20" t="s">
        <v>83</v>
      </c>
      <c r="C13" s="26">
        <v>0</v>
      </c>
      <c r="D13" s="26">
        <v>0</v>
      </c>
      <c r="E13" s="26">
        <v>1.57</v>
      </c>
      <c r="F13" s="24">
        <v>0</v>
      </c>
    </row>
    <row r="14" spans="1:6" ht="104.25">
      <c r="A14" s="17" t="s">
        <v>82</v>
      </c>
      <c r="B14" s="18" t="s">
        <v>83</v>
      </c>
      <c r="C14" s="27">
        <v>0</v>
      </c>
      <c r="D14" s="27">
        <v>0</v>
      </c>
      <c r="E14" s="27">
        <v>1.57</v>
      </c>
      <c r="F14" s="24">
        <v>0</v>
      </c>
    </row>
    <row r="15" spans="1:6" ht="17.25">
      <c r="A15" s="19" t="s">
        <v>84</v>
      </c>
      <c r="B15" s="20" t="s">
        <v>85</v>
      </c>
      <c r="C15" s="26">
        <v>0</v>
      </c>
      <c r="D15" s="26">
        <v>0</v>
      </c>
      <c r="E15" s="26">
        <v>211.151</v>
      </c>
      <c r="F15" s="24">
        <v>0</v>
      </c>
    </row>
    <row r="16" spans="1:6" ht="17.25">
      <c r="A16" s="19" t="s">
        <v>86</v>
      </c>
      <c r="B16" s="20" t="s">
        <v>47</v>
      </c>
      <c r="C16" s="26">
        <v>0</v>
      </c>
      <c r="D16" s="26">
        <v>0</v>
      </c>
      <c r="E16" s="26">
        <v>211.151</v>
      </c>
      <c r="F16" s="24">
        <v>0</v>
      </c>
    </row>
    <row r="17" spans="1:6" ht="17.25">
      <c r="A17" s="17" t="s">
        <v>87</v>
      </c>
      <c r="B17" s="18" t="s">
        <v>47</v>
      </c>
      <c r="C17" s="27">
        <v>0</v>
      </c>
      <c r="D17" s="27">
        <v>0</v>
      </c>
      <c r="E17" s="27">
        <v>204.924</v>
      </c>
      <c r="F17" s="24">
        <v>0</v>
      </c>
    </row>
    <row r="18" spans="1:6" ht="104.25">
      <c r="A18" s="17" t="s">
        <v>88</v>
      </c>
      <c r="B18" s="18" t="s">
        <v>89</v>
      </c>
      <c r="C18" s="27">
        <v>0</v>
      </c>
      <c r="D18" s="27">
        <v>0</v>
      </c>
      <c r="E18" s="27">
        <v>6.227</v>
      </c>
      <c r="F18" s="24">
        <v>0</v>
      </c>
    </row>
    <row r="19" spans="1:6" ht="17.25">
      <c r="A19" s="19" t="s">
        <v>90</v>
      </c>
      <c r="B19" s="20" t="s">
        <v>91</v>
      </c>
      <c r="C19" s="26">
        <v>2185.32</v>
      </c>
      <c r="D19" s="26">
        <v>1950.3</v>
      </c>
      <c r="E19" s="26">
        <v>1871.544</v>
      </c>
      <c r="F19" s="24">
        <f>E19/D19*100</f>
        <v>95.96185202276574</v>
      </c>
    </row>
    <row r="20" spans="1:6" ht="34.5">
      <c r="A20" s="19" t="s">
        <v>92</v>
      </c>
      <c r="B20" s="20" t="s">
        <v>93</v>
      </c>
      <c r="C20" s="26">
        <v>2185.32</v>
      </c>
      <c r="D20" s="26">
        <v>1950.274</v>
      </c>
      <c r="E20" s="26">
        <v>1871.544</v>
      </c>
      <c r="F20" s="24">
        <f>E20/D20*100</f>
        <v>95.96313133436635</v>
      </c>
    </row>
    <row r="21" spans="1:6" ht="17.25">
      <c r="A21" s="17" t="s">
        <v>94</v>
      </c>
      <c r="B21" s="18" t="s">
        <v>44</v>
      </c>
      <c r="C21" s="27">
        <v>2185.32</v>
      </c>
      <c r="D21" s="27">
        <v>1950.274</v>
      </c>
      <c r="E21" s="27">
        <v>1871.544</v>
      </c>
      <c r="F21" s="24">
        <f>E21/D21*100</f>
        <v>95.96313133436635</v>
      </c>
    </row>
    <row r="22" spans="1:6" ht="17.25">
      <c r="A22" s="19" t="s">
        <v>95</v>
      </c>
      <c r="B22" s="20" t="s">
        <v>96</v>
      </c>
      <c r="C22" s="26">
        <v>867.8</v>
      </c>
      <c r="D22" s="26">
        <f>D15+D13+D7+D4</f>
        <v>544.5</v>
      </c>
      <c r="E22" s="26">
        <f>E15+E7+E4</f>
        <v>892.481</v>
      </c>
      <c r="F22" s="24">
        <f>E22/D22*100</f>
        <v>163.90835629017445</v>
      </c>
    </row>
    <row r="23" spans="1:6" ht="17.25">
      <c r="A23" s="19" t="s">
        <v>95</v>
      </c>
      <c r="B23" s="20" t="s">
        <v>97</v>
      </c>
      <c r="C23" s="26">
        <f>C22+C21</f>
        <v>3053.12</v>
      </c>
      <c r="D23" s="26">
        <f>D20+D16+D14+D12+D8+D5</f>
        <v>2494.774</v>
      </c>
      <c r="E23" s="26">
        <f>E22+E21</f>
        <v>2764.025</v>
      </c>
      <c r="F23" s="24">
        <f>E23/D23*100</f>
        <v>110.79260085282274</v>
      </c>
    </row>
  </sheetData>
  <sheetProtection/>
  <mergeCells count="2">
    <mergeCell ref="A1:F1"/>
    <mergeCell ref="A2:F2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8.50390625" style="5" customWidth="1"/>
    <col min="2" max="2" width="50.625" style="5" customWidth="1"/>
    <col min="3" max="3" width="13.00390625" style="12" customWidth="1"/>
    <col min="4" max="4" width="13.625" style="12" customWidth="1"/>
    <col min="5" max="5" width="12.125" style="12" customWidth="1"/>
    <col min="6" max="6" width="16.50390625" style="12" customWidth="1"/>
  </cols>
  <sheetData>
    <row r="1" spans="1:6" ht="17.25">
      <c r="A1" s="48" t="s">
        <v>105</v>
      </c>
      <c r="B1" s="48"/>
      <c r="C1" s="48"/>
      <c r="D1" s="48"/>
      <c r="E1" s="48"/>
      <c r="F1" s="48"/>
    </row>
    <row r="2" spans="1:6" ht="17.25">
      <c r="A2" s="49" t="s">
        <v>0</v>
      </c>
      <c r="B2" s="49"/>
      <c r="C2" s="49"/>
      <c r="D2" s="49"/>
      <c r="E2" s="49"/>
      <c r="F2" s="49"/>
    </row>
    <row r="4" spans="1:6" s="1" customFormat="1" ht="78">
      <c r="A4" s="6" t="s">
        <v>1</v>
      </c>
      <c r="B4" s="6" t="s">
        <v>2</v>
      </c>
      <c r="C4" s="2" t="s">
        <v>56</v>
      </c>
      <c r="D4" s="2" t="s">
        <v>106</v>
      </c>
      <c r="E4" s="2" t="s">
        <v>107</v>
      </c>
      <c r="F4" s="2" t="s">
        <v>108</v>
      </c>
    </row>
    <row r="5" spans="1:6" ht="17.25">
      <c r="A5" s="31" t="s">
        <v>3</v>
      </c>
      <c r="B5" s="32" t="s">
        <v>4</v>
      </c>
      <c r="C5" s="45">
        <f>C6+C7</f>
        <v>3169.5</v>
      </c>
      <c r="D5" s="45">
        <f>D6+D7</f>
        <v>3169.5</v>
      </c>
      <c r="E5" s="45">
        <f>E6+E7</f>
        <v>3033.9</v>
      </c>
      <c r="F5" s="33">
        <f>IF(D5=0,"",IF(E5/D5*100&gt;=200,"В/100",E5/D5*100))</f>
        <v>95.72172266919073</v>
      </c>
    </row>
    <row r="6" spans="1:6" ht="100.5" customHeight="1">
      <c r="A6" s="28" t="s">
        <v>5</v>
      </c>
      <c r="B6" s="29" t="s">
        <v>6</v>
      </c>
      <c r="C6" s="44">
        <v>2579.1</v>
      </c>
      <c r="D6" s="44">
        <v>2579.1</v>
      </c>
      <c r="E6" s="44">
        <v>2507.5</v>
      </c>
      <c r="F6" s="21">
        <f aca="true" t="shared" si="0" ref="F6:F35">IF(D6=0,"",IF(E6/D6*100&gt;=200,"В/100",E6/D6*100))</f>
        <v>97.2238377728665</v>
      </c>
    </row>
    <row r="7" spans="1:6" ht="36">
      <c r="A7" s="28" t="s">
        <v>7</v>
      </c>
      <c r="B7" s="29" t="s">
        <v>8</v>
      </c>
      <c r="C7" s="44">
        <v>590.4</v>
      </c>
      <c r="D7" s="44">
        <v>590.4</v>
      </c>
      <c r="E7" s="44">
        <v>526.4</v>
      </c>
      <c r="F7" s="21">
        <f t="shared" si="0"/>
        <v>89.15989159891599</v>
      </c>
    </row>
    <row r="8" spans="1:6" ht="17.25">
      <c r="A8" s="34" t="s">
        <v>9</v>
      </c>
      <c r="B8" s="35" t="s">
        <v>10</v>
      </c>
      <c r="C8" s="45">
        <v>6.385260000000001</v>
      </c>
      <c r="D8" s="45">
        <v>6.385260000000001</v>
      </c>
      <c r="E8" s="45">
        <v>6.385260000000001</v>
      </c>
      <c r="F8" s="33">
        <f t="shared" si="0"/>
        <v>100</v>
      </c>
    </row>
    <row r="9" spans="1:6" ht="36">
      <c r="A9" s="28" t="s">
        <v>57</v>
      </c>
      <c r="B9" s="29" t="s">
        <v>12</v>
      </c>
      <c r="C9" s="44">
        <v>6.385260000000001</v>
      </c>
      <c r="D9" s="44">
        <v>6.385260000000001</v>
      </c>
      <c r="E9" s="44">
        <v>6.385260000000001</v>
      </c>
      <c r="F9" s="22">
        <f t="shared" si="0"/>
        <v>100</v>
      </c>
    </row>
    <row r="10" spans="1:6" ht="34.5">
      <c r="A10" s="34" t="s">
        <v>11</v>
      </c>
      <c r="B10" s="35" t="s">
        <v>58</v>
      </c>
      <c r="C10" s="45">
        <v>386.1580000000001</v>
      </c>
      <c r="D10" s="45">
        <v>386.1580000000001</v>
      </c>
      <c r="E10" s="45">
        <v>375.88106999999997</v>
      </c>
      <c r="F10" s="33">
        <f t="shared" si="0"/>
        <v>97.33867225332634</v>
      </c>
    </row>
    <row r="11" spans="1:6" ht="36">
      <c r="A11" s="28" t="s">
        <v>59</v>
      </c>
      <c r="B11" s="29" t="s">
        <v>13</v>
      </c>
      <c r="C11" s="44">
        <v>182.262</v>
      </c>
      <c r="D11" s="44">
        <v>182.262</v>
      </c>
      <c r="E11" s="44">
        <v>182.26167999999998</v>
      </c>
      <c r="F11" s="21">
        <f t="shared" si="0"/>
        <v>99.99982442856985</v>
      </c>
    </row>
    <row r="12" spans="1:6" ht="36">
      <c r="A12" s="28" t="s">
        <v>60</v>
      </c>
      <c r="B12" s="29" t="s">
        <v>14</v>
      </c>
      <c r="C12" s="44">
        <v>203.89600000000002</v>
      </c>
      <c r="D12" s="44">
        <v>203.89600000000002</v>
      </c>
      <c r="E12" s="44">
        <v>193.61939</v>
      </c>
      <c r="F12" s="21">
        <f t="shared" si="0"/>
        <v>94.95987660375877</v>
      </c>
    </row>
    <row r="13" spans="1:6" ht="87">
      <c r="A13" s="30" t="s">
        <v>48</v>
      </c>
      <c r="B13" s="35" t="s">
        <v>49</v>
      </c>
      <c r="C13" s="45">
        <f>C14+C15+C16</f>
        <v>1869.5</v>
      </c>
      <c r="D13" s="45">
        <f>D14+D15+D16</f>
        <v>1684.5</v>
      </c>
      <c r="E13" s="45">
        <f>E14+E15+E16</f>
        <v>1440.7</v>
      </c>
      <c r="F13" s="33">
        <f t="shared" si="0"/>
        <v>85.5268625704957</v>
      </c>
    </row>
    <row r="14" spans="1:6" ht="72">
      <c r="A14" s="28" t="s">
        <v>15</v>
      </c>
      <c r="B14" s="29" t="s">
        <v>16</v>
      </c>
      <c r="C14" s="44">
        <v>165.4</v>
      </c>
      <c r="D14" s="44">
        <v>165.4</v>
      </c>
      <c r="E14" s="44">
        <v>165.4</v>
      </c>
      <c r="F14" s="21">
        <f t="shared" si="0"/>
        <v>100</v>
      </c>
    </row>
    <row r="15" spans="1:6" ht="108">
      <c r="A15" s="28" t="s">
        <v>17</v>
      </c>
      <c r="B15" s="29" t="s">
        <v>18</v>
      </c>
      <c r="C15" s="44">
        <v>1658.5</v>
      </c>
      <c r="D15" s="44">
        <v>1473.5</v>
      </c>
      <c r="E15" s="44">
        <v>1229.8</v>
      </c>
      <c r="F15" s="21">
        <f t="shared" si="0"/>
        <v>83.46114692908043</v>
      </c>
    </row>
    <row r="16" spans="1:6" ht="54">
      <c r="A16" s="28" t="s">
        <v>19</v>
      </c>
      <c r="B16" s="29" t="s">
        <v>61</v>
      </c>
      <c r="C16" s="44">
        <v>45.6</v>
      </c>
      <c r="D16" s="44">
        <v>45.6</v>
      </c>
      <c r="E16" s="44">
        <v>45.5</v>
      </c>
      <c r="F16" s="21">
        <f t="shared" si="0"/>
        <v>99.78070175438596</v>
      </c>
    </row>
    <row r="17" spans="1:6" ht="51.75">
      <c r="A17" s="34" t="s">
        <v>50</v>
      </c>
      <c r="B17" s="35" t="s">
        <v>51</v>
      </c>
      <c r="C17" s="45">
        <v>11.107199999999999</v>
      </c>
      <c r="D17" s="45">
        <v>11.107199999999999</v>
      </c>
      <c r="E17" s="45">
        <v>11.107199999999999</v>
      </c>
      <c r="F17" s="33">
        <f t="shared" si="0"/>
        <v>100</v>
      </c>
    </row>
    <row r="18" spans="1:6" ht="36">
      <c r="A18" s="28" t="s">
        <v>20</v>
      </c>
      <c r="B18" s="29" t="s">
        <v>21</v>
      </c>
      <c r="C18" s="44">
        <v>11.107199999999999</v>
      </c>
      <c r="D18" s="44">
        <v>11.107199999999999</v>
      </c>
      <c r="E18" s="44">
        <v>11.107199999999999</v>
      </c>
      <c r="F18" s="21">
        <f t="shared" si="0"/>
        <v>100</v>
      </c>
    </row>
    <row r="19" spans="1:6" ht="17.25">
      <c r="A19" s="34" t="s">
        <v>22</v>
      </c>
      <c r="B19" s="35" t="s">
        <v>23</v>
      </c>
      <c r="C19" s="45">
        <v>52.78657</v>
      </c>
      <c r="D19" s="45">
        <v>52.78657</v>
      </c>
      <c r="E19" s="45">
        <v>52.78657</v>
      </c>
      <c r="F19" s="33">
        <f t="shared" si="0"/>
        <v>100</v>
      </c>
    </row>
    <row r="20" spans="1:6" ht="18">
      <c r="A20" s="28" t="s">
        <v>24</v>
      </c>
      <c r="B20" s="29" t="s">
        <v>25</v>
      </c>
      <c r="C20" s="44">
        <v>9.195170000000001</v>
      </c>
      <c r="D20" s="44">
        <v>9.195170000000001</v>
      </c>
      <c r="E20" s="44">
        <v>9.195170000000001</v>
      </c>
      <c r="F20" s="21">
        <f t="shared" si="0"/>
        <v>100</v>
      </c>
    </row>
    <row r="21" spans="1:6" ht="18">
      <c r="A21" s="28" t="s">
        <v>26</v>
      </c>
      <c r="B21" s="29" t="s">
        <v>27</v>
      </c>
      <c r="C21" s="44">
        <v>2.89051</v>
      </c>
      <c r="D21" s="44">
        <v>2.89051</v>
      </c>
      <c r="E21" s="44">
        <v>2.89051</v>
      </c>
      <c r="F21" s="22">
        <f t="shared" si="0"/>
        <v>100</v>
      </c>
    </row>
    <row r="22" spans="1:6" ht="54">
      <c r="A22" s="28" t="s">
        <v>28</v>
      </c>
      <c r="B22" s="29" t="s">
        <v>29</v>
      </c>
      <c r="C22" s="44">
        <v>33.0775</v>
      </c>
      <c r="D22" s="44">
        <v>33.0775</v>
      </c>
      <c r="E22" s="44">
        <v>33.0775</v>
      </c>
      <c r="F22" s="21">
        <f t="shared" si="0"/>
        <v>100</v>
      </c>
    </row>
    <row r="23" spans="1:6" ht="36">
      <c r="A23" s="28" t="s">
        <v>30</v>
      </c>
      <c r="B23" s="29" t="s">
        <v>31</v>
      </c>
      <c r="C23" s="44">
        <v>7.623389999999999</v>
      </c>
      <c r="D23" s="44">
        <v>7.623389999999999</v>
      </c>
      <c r="E23" s="44">
        <v>7.623389999999999</v>
      </c>
      <c r="F23" s="21">
        <f t="shared" si="0"/>
        <v>100</v>
      </c>
    </row>
    <row r="24" spans="1:6" ht="17.25">
      <c r="A24" s="34" t="s">
        <v>32</v>
      </c>
      <c r="B24" s="35" t="s">
        <v>33</v>
      </c>
      <c r="C24" s="45">
        <v>58.255</v>
      </c>
      <c r="D24" s="45">
        <v>58.255</v>
      </c>
      <c r="E24" s="45">
        <v>58.255</v>
      </c>
      <c r="F24" s="33">
        <f t="shared" si="0"/>
        <v>100</v>
      </c>
    </row>
    <row r="25" spans="1:6" ht="54">
      <c r="A25" s="28" t="s">
        <v>34</v>
      </c>
      <c r="B25" s="29" t="s">
        <v>35</v>
      </c>
      <c r="C25" s="44">
        <v>39.1</v>
      </c>
      <c r="D25" s="44">
        <v>39.1</v>
      </c>
      <c r="E25" s="44">
        <v>39.1</v>
      </c>
      <c r="F25" s="22">
        <f t="shared" si="0"/>
        <v>100</v>
      </c>
    </row>
    <row r="26" spans="1:6" ht="72">
      <c r="A26" s="28" t="s">
        <v>36</v>
      </c>
      <c r="B26" s="29" t="s">
        <v>62</v>
      </c>
      <c r="C26" s="44">
        <v>19.155</v>
      </c>
      <c r="D26" s="44">
        <v>19.155</v>
      </c>
      <c r="E26" s="44">
        <v>19.155</v>
      </c>
      <c r="F26" s="21">
        <f t="shared" si="0"/>
        <v>100</v>
      </c>
    </row>
    <row r="27" spans="1:6" ht="34.5">
      <c r="A27" s="34" t="s">
        <v>52</v>
      </c>
      <c r="B27" s="35" t="s">
        <v>53</v>
      </c>
      <c r="C27" s="45">
        <v>90</v>
      </c>
      <c r="D27" s="45">
        <v>90</v>
      </c>
      <c r="E27" s="45">
        <v>0</v>
      </c>
      <c r="F27" s="36">
        <f t="shared" si="0"/>
        <v>0</v>
      </c>
    </row>
    <row r="28" spans="1:6" ht="36">
      <c r="A28" s="28" t="s">
        <v>37</v>
      </c>
      <c r="B28" s="29" t="s">
        <v>38</v>
      </c>
      <c r="C28" s="44">
        <v>90</v>
      </c>
      <c r="D28" s="44">
        <v>90</v>
      </c>
      <c r="E28" s="44">
        <v>0</v>
      </c>
      <c r="F28" s="21">
        <f t="shared" si="0"/>
        <v>0</v>
      </c>
    </row>
    <row r="29" spans="1:6" ht="17.25">
      <c r="A29" s="34" t="s">
        <v>100</v>
      </c>
      <c r="B29" s="35" t="s">
        <v>101</v>
      </c>
      <c r="C29" s="45">
        <v>87</v>
      </c>
      <c r="D29" s="45">
        <v>87</v>
      </c>
      <c r="E29" s="45">
        <v>77.5</v>
      </c>
      <c r="F29" s="33">
        <f t="shared" si="0"/>
        <v>89.08045977011494</v>
      </c>
    </row>
    <row r="30" spans="1:6" ht="18">
      <c r="A30" s="28" t="s">
        <v>102</v>
      </c>
      <c r="B30" s="29" t="s">
        <v>103</v>
      </c>
      <c r="C30" s="44">
        <v>87</v>
      </c>
      <c r="D30" s="44">
        <v>87</v>
      </c>
      <c r="E30" s="44">
        <v>77.5</v>
      </c>
      <c r="F30" s="21">
        <f t="shared" si="0"/>
        <v>89.08045977011494</v>
      </c>
    </row>
    <row r="31" spans="1:6" ht="34.5">
      <c r="A31" s="34" t="s">
        <v>54</v>
      </c>
      <c r="B31" s="35" t="s">
        <v>55</v>
      </c>
      <c r="C31" s="45">
        <f>C32</f>
        <v>67.5</v>
      </c>
      <c r="D31" s="45">
        <f>D32</f>
        <v>67.5</v>
      </c>
      <c r="E31" s="45">
        <f>E32</f>
        <v>55.3</v>
      </c>
      <c r="F31" s="33">
        <f t="shared" si="0"/>
        <v>81.92592592592592</v>
      </c>
    </row>
    <row r="32" spans="1:6" ht="18">
      <c r="A32" s="28" t="s">
        <v>39</v>
      </c>
      <c r="B32" s="29" t="s">
        <v>40</v>
      </c>
      <c r="C32" s="44">
        <v>67.5</v>
      </c>
      <c r="D32" s="44">
        <v>67.5</v>
      </c>
      <c r="E32" s="44">
        <v>55.3</v>
      </c>
      <c r="F32" s="21">
        <f t="shared" si="0"/>
        <v>81.92592592592592</v>
      </c>
    </row>
    <row r="33" spans="1:6" ht="17.25">
      <c r="A33" s="37" t="s">
        <v>41</v>
      </c>
      <c r="B33" s="38" t="s">
        <v>42</v>
      </c>
      <c r="C33" s="43">
        <v>6962.753</v>
      </c>
      <c r="D33" s="43">
        <v>6962.753</v>
      </c>
      <c r="E33" s="43">
        <v>6962.753</v>
      </c>
      <c r="F33" s="39">
        <f t="shared" si="0"/>
        <v>100</v>
      </c>
    </row>
    <row r="34" spans="1:6" ht="18">
      <c r="A34" s="13" t="s">
        <v>43</v>
      </c>
      <c r="B34" s="14" t="s">
        <v>44</v>
      </c>
      <c r="C34" s="42">
        <v>6962.753</v>
      </c>
      <c r="D34" s="42">
        <v>6962.753</v>
      </c>
      <c r="E34" s="42">
        <v>6962.753</v>
      </c>
      <c r="F34" s="23">
        <f t="shared" si="0"/>
        <v>100</v>
      </c>
    </row>
    <row r="35" spans="1:23" s="3" customFormat="1" ht="27" customHeight="1">
      <c r="A35" s="40"/>
      <c r="B35" s="41" t="s">
        <v>45</v>
      </c>
      <c r="C35" s="33">
        <f>C33+C31+C27+C24+C19+C17+C13+C10+C8+C5+C29</f>
        <v>12760.945029999999</v>
      </c>
      <c r="D35" s="33">
        <f>D33+D31+D27+D24+D19+D17+D13+D10+D8+D5+D29</f>
        <v>12575.945029999999</v>
      </c>
      <c r="E35" s="33">
        <f>E33+E31+E27+E24+E19+E17+E13+E10+E8+E5+E29</f>
        <v>12074.568099999999</v>
      </c>
      <c r="F35" s="39">
        <f t="shared" si="0"/>
        <v>96.01320673075493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8" spans="3:5" ht="18">
      <c r="C38" s="11"/>
      <c r="D38" s="11"/>
      <c r="E38" s="11"/>
    </row>
  </sheetData>
  <sheetProtection/>
  <mergeCells count="2">
    <mergeCell ref="A1:F1"/>
    <mergeCell ref="A2:F2"/>
  </mergeCells>
  <conditionalFormatting sqref="C5:C32 D31:E31 D13:E14 D5:E5">
    <cfRule type="expression" priority="1" dxfId="3" stopIfTrue="1">
      <formula>IV5=1</formula>
    </cfRule>
  </conditionalFormatting>
  <conditionalFormatting sqref="D6:D12 D15:D30 D32">
    <cfRule type="expression" priority="2" dxfId="3" stopIfTrue="1">
      <formula>IV6=1</formula>
    </cfRule>
  </conditionalFormatting>
  <conditionalFormatting sqref="E6:E12 E15:E30 E32">
    <cfRule type="expression" priority="3" dxfId="3" stopIfTrue="1">
      <formula>IV6=1</formula>
    </cfRule>
  </conditionalFormatting>
  <printOptions/>
  <pageMargins left="0.31496062992125984" right="0.31496062992125984" top="0.3937007874015748" bottom="0.3937007874015748" header="0" footer="0"/>
  <pageSetup fitToWidth="0" fitToHeight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Nina</cp:lastModifiedBy>
  <cp:lastPrinted>2021-07-05T07:28:47Z</cp:lastPrinted>
  <dcterms:created xsi:type="dcterms:W3CDTF">2020-07-02T05:19:35Z</dcterms:created>
  <dcterms:modified xsi:type="dcterms:W3CDTF">2021-10-04T07:45:13Z</dcterms:modified>
  <cp:category/>
  <cp:version/>
  <cp:contentType/>
  <cp:contentStatus/>
</cp:coreProperties>
</file>